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oj\2026 Construction\Springside Sidewalk\"/>
    </mc:Choice>
  </mc:AlternateContent>
  <xr:revisionPtr revIDLastSave="0" documentId="13_ncr:1_{DE080755-54EC-42B5-BB22-FB66D1CE2F73}" xr6:coauthVersionLast="47" xr6:coauthVersionMax="47" xr10:uidLastSave="{00000000-0000-0000-0000-000000000000}"/>
  <bookViews>
    <workbookView xWindow="7200" yWindow="2880" windowWidth="17280" windowHeight="10110" xr2:uid="{0C7E86AB-F8C6-4659-9161-16B480D1EA8C}"/>
  </bookViews>
  <sheets>
    <sheet name="Bid form" sheetId="1" r:id="rId1"/>
  </sheets>
  <definedNames>
    <definedName name="_xlnm.Print_Area" localSheetId="0">'Bid form'!$A$1:$L$51</definedName>
    <definedName name="_xlnm.Print_Titles" localSheetId="0">'Bid form'!$A:$H,'Bid form'!$1:$6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T46" i="1" l="1"/>
  <c r="R46" i="1"/>
  <c r="P46" i="1"/>
  <c r="N46" i="1"/>
  <c r="L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T45" i="1"/>
  <c r="R45" i="1"/>
  <c r="P45" i="1"/>
  <c r="N45" i="1"/>
  <c r="L45" i="1"/>
  <c r="J45" i="1"/>
  <c r="T44" i="1"/>
  <c r="R44" i="1"/>
  <c r="P44" i="1"/>
  <c r="N44" i="1"/>
  <c r="L44" i="1"/>
  <c r="J44" i="1"/>
  <c r="T43" i="1"/>
  <c r="R43" i="1"/>
  <c r="P43" i="1"/>
  <c r="N43" i="1"/>
  <c r="L43" i="1"/>
  <c r="J43" i="1"/>
  <c r="T42" i="1"/>
  <c r="R42" i="1"/>
  <c r="P42" i="1"/>
  <c r="N42" i="1"/>
  <c r="L42" i="1"/>
  <c r="J42" i="1"/>
  <c r="T41" i="1"/>
  <c r="R41" i="1"/>
  <c r="P41" i="1"/>
  <c r="N41" i="1"/>
  <c r="L41" i="1"/>
  <c r="J41" i="1"/>
  <c r="T40" i="1"/>
  <c r="R40" i="1"/>
  <c r="P40" i="1"/>
  <c r="N40" i="1"/>
  <c r="L40" i="1"/>
  <c r="J40" i="1"/>
  <c r="T39" i="1"/>
  <c r="R39" i="1"/>
  <c r="P39" i="1"/>
  <c r="N39" i="1"/>
  <c r="L39" i="1"/>
  <c r="J39" i="1"/>
  <c r="T38" i="1"/>
  <c r="R38" i="1"/>
  <c r="P38" i="1"/>
  <c r="N38" i="1"/>
  <c r="L38" i="1"/>
  <c r="J38" i="1"/>
  <c r="T37" i="1"/>
  <c r="R37" i="1"/>
  <c r="P37" i="1"/>
  <c r="N37" i="1"/>
  <c r="L37" i="1"/>
  <c r="J37" i="1"/>
  <c r="T36" i="1"/>
  <c r="R36" i="1"/>
  <c r="P36" i="1"/>
  <c r="N36" i="1"/>
  <c r="L36" i="1"/>
  <c r="J36" i="1"/>
  <c r="T35" i="1"/>
  <c r="R35" i="1"/>
  <c r="P35" i="1"/>
  <c r="N35" i="1"/>
  <c r="L35" i="1"/>
  <c r="J35" i="1"/>
  <c r="T34" i="1"/>
  <c r="R34" i="1"/>
  <c r="P34" i="1"/>
  <c r="N34" i="1"/>
  <c r="L34" i="1"/>
  <c r="J34" i="1"/>
  <c r="T33" i="1"/>
  <c r="R33" i="1"/>
  <c r="P33" i="1"/>
  <c r="N33" i="1"/>
  <c r="L33" i="1"/>
  <c r="J33" i="1"/>
  <c r="T32" i="1"/>
  <c r="R32" i="1"/>
  <c r="P32" i="1"/>
  <c r="N32" i="1"/>
  <c r="L32" i="1"/>
  <c r="J32" i="1"/>
  <c r="T31" i="1"/>
  <c r="R31" i="1"/>
  <c r="P31" i="1"/>
  <c r="N31" i="1"/>
  <c r="L31" i="1"/>
  <c r="J31" i="1"/>
  <c r="T30" i="1"/>
  <c r="R30" i="1"/>
  <c r="P30" i="1"/>
  <c r="N30" i="1"/>
  <c r="L30" i="1"/>
  <c r="J30" i="1"/>
  <c r="T29" i="1"/>
  <c r="R29" i="1"/>
  <c r="P29" i="1"/>
  <c r="N29" i="1"/>
  <c r="L29" i="1"/>
  <c r="J29" i="1"/>
  <c r="T28" i="1"/>
  <c r="R28" i="1"/>
  <c r="P28" i="1"/>
  <c r="N28" i="1"/>
  <c r="L28" i="1"/>
  <c r="J28" i="1"/>
  <c r="T27" i="1"/>
  <c r="R27" i="1"/>
  <c r="P27" i="1"/>
  <c r="N27" i="1"/>
  <c r="L27" i="1"/>
  <c r="J27" i="1"/>
  <c r="T26" i="1"/>
  <c r="R26" i="1"/>
  <c r="P26" i="1"/>
  <c r="N26" i="1"/>
  <c r="L26" i="1"/>
  <c r="J26" i="1"/>
  <c r="T25" i="1"/>
  <c r="R25" i="1"/>
  <c r="P25" i="1"/>
  <c r="N25" i="1"/>
  <c r="L25" i="1"/>
  <c r="J25" i="1"/>
  <c r="T24" i="1"/>
  <c r="R24" i="1"/>
  <c r="P24" i="1"/>
  <c r="N24" i="1"/>
  <c r="L24" i="1"/>
  <c r="J24" i="1"/>
  <c r="T23" i="1"/>
  <c r="R23" i="1"/>
  <c r="P23" i="1"/>
  <c r="N23" i="1"/>
  <c r="L23" i="1"/>
  <c r="J23" i="1"/>
  <c r="T22" i="1"/>
  <c r="R22" i="1"/>
  <c r="P22" i="1"/>
  <c r="N22" i="1"/>
  <c r="L22" i="1"/>
  <c r="J22" i="1"/>
  <c r="T21" i="1"/>
  <c r="R21" i="1"/>
  <c r="P21" i="1"/>
  <c r="N21" i="1"/>
  <c r="L21" i="1"/>
  <c r="J21" i="1"/>
  <c r="T20" i="1"/>
  <c r="R20" i="1"/>
  <c r="P20" i="1"/>
  <c r="N20" i="1"/>
  <c r="L20" i="1"/>
  <c r="J20" i="1"/>
  <c r="T19" i="1"/>
  <c r="R19" i="1"/>
  <c r="P19" i="1"/>
  <c r="N19" i="1"/>
  <c r="L19" i="1"/>
  <c r="J19" i="1"/>
  <c r="T18" i="1"/>
  <c r="R18" i="1"/>
  <c r="P18" i="1"/>
  <c r="N18" i="1"/>
  <c r="L18" i="1"/>
  <c r="J18" i="1"/>
  <c r="T17" i="1"/>
  <c r="R17" i="1"/>
  <c r="P17" i="1"/>
  <c r="N17" i="1"/>
  <c r="L17" i="1"/>
  <c r="J17" i="1"/>
  <c r="T16" i="1"/>
  <c r="R16" i="1"/>
  <c r="P16" i="1"/>
  <c r="N16" i="1"/>
  <c r="L16" i="1"/>
  <c r="J16" i="1"/>
  <c r="T15" i="1"/>
  <c r="R15" i="1"/>
  <c r="P15" i="1"/>
  <c r="N15" i="1"/>
  <c r="L15" i="1"/>
  <c r="J15" i="1"/>
  <c r="T14" i="1"/>
  <c r="R14" i="1"/>
  <c r="P14" i="1"/>
  <c r="N14" i="1"/>
  <c r="L14" i="1"/>
  <c r="J14" i="1"/>
  <c r="T13" i="1"/>
  <c r="R13" i="1"/>
  <c r="P13" i="1"/>
  <c r="N13" i="1"/>
  <c r="L13" i="1"/>
  <c r="J13" i="1"/>
  <c r="T12" i="1"/>
  <c r="R12" i="1"/>
  <c r="P12" i="1"/>
  <c r="N12" i="1"/>
  <c r="L12" i="1"/>
  <c r="J12" i="1"/>
  <c r="T11" i="1"/>
  <c r="R11" i="1"/>
  <c r="P11" i="1"/>
  <c r="N11" i="1"/>
  <c r="L11" i="1"/>
  <c r="J11" i="1"/>
  <c r="T10" i="1"/>
  <c r="R10" i="1"/>
  <c r="P10" i="1"/>
  <c r="N10" i="1"/>
  <c r="L10" i="1"/>
  <c r="J10" i="1"/>
  <c r="T9" i="1"/>
  <c r="R9" i="1"/>
  <c r="P9" i="1"/>
  <c r="N9" i="1"/>
  <c r="L9" i="1"/>
  <c r="J9" i="1"/>
  <c r="J46" i="1" s="1"/>
  <c r="V44" i="1"/>
  <c r="V43" i="1"/>
  <c r="V42" i="1"/>
  <c r="V41" i="1"/>
  <c r="V40" i="1"/>
  <c r="V39" i="1"/>
  <c r="V38" i="1"/>
  <c r="V37" i="1"/>
  <c r="V36" i="1"/>
  <c r="V35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T8" i="1"/>
  <c r="R8" i="1"/>
  <c r="P8" i="1"/>
  <c r="N8" i="1"/>
  <c r="L8" i="1"/>
  <c r="J8" i="1"/>
  <c r="H8" i="1"/>
  <c r="H46" i="1" l="1"/>
  <c r="N47" i="1" l="1"/>
  <c r="H59" i="1"/>
  <c r="H61" i="1" s="1"/>
  <c r="R47" i="1" l="1"/>
  <c r="P47" i="1"/>
  <c r="T47" i="1"/>
  <c r="L47" i="1"/>
  <c r="J47" i="1"/>
</calcChain>
</file>

<file path=xl/sharedStrings.xml><?xml version="1.0" encoding="utf-8"?>
<sst xmlns="http://schemas.openxmlformats.org/spreadsheetml/2006/main" count="135" uniqueCount="75">
  <si>
    <t>Summit County Engineer</t>
  </si>
  <si>
    <t>Engineer's Estimate</t>
  </si>
  <si>
    <t>Ref.</t>
  </si>
  <si>
    <t>Item</t>
  </si>
  <si>
    <t xml:space="preserve">Unit </t>
  </si>
  <si>
    <t xml:space="preserve">Total </t>
  </si>
  <si>
    <t>No.</t>
  </si>
  <si>
    <t>Description</t>
  </si>
  <si>
    <t>Unit</t>
  </si>
  <si>
    <t>Qty</t>
  </si>
  <si>
    <t>Cost</t>
  </si>
  <si>
    <t>CY</t>
  </si>
  <si>
    <t>SY</t>
  </si>
  <si>
    <t>MOBILIZATION</t>
  </si>
  <si>
    <t>MANHOLE ADJUSTED TO GRADE</t>
  </si>
  <si>
    <t>Total Amount of Base Bid</t>
  </si>
  <si>
    <t>CLEARING AND GRUBBING</t>
  </si>
  <si>
    <t>LS</t>
  </si>
  <si>
    <t>PAVEMENT REMOVED</t>
  </si>
  <si>
    <t>CURB REMOVED</t>
  </si>
  <si>
    <t>FT</t>
  </si>
  <si>
    <t>CURB AND GUTTER REMOVED</t>
  </si>
  <si>
    <t>EXCAVATION</t>
  </si>
  <si>
    <t>EMBANKMENT</t>
  </si>
  <si>
    <t>SUBGRADE COMPACTION</t>
  </si>
  <si>
    <t>4" CONCRETE WALK</t>
  </si>
  <si>
    <t>SF</t>
  </si>
  <si>
    <t>CURB RAMP</t>
  </si>
  <si>
    <t>TOPSOIL FURNISHED AND PLACED</t>
  </si>
  <si>
    <t>00500</t>
  </si>
  <si>
    <t>SEEDING AND MULCHING, CLASS 1</t>
  </si>
  <si>
    <t>REPAIR SEEDING AND MULCHING</t>
  </si>
  <si>
    <t>COMMERCIAL FERTILIZER</t>
  </si>
  <si>
    <t>TON</t>
  </si>
  <si>
    <t>WATER</t>
  </si>
  <si>
    <t>MGAL</t>
  </si>
  <si>
    <t>SLOPE EROSION PROTECTION MAT</t>
  </si>
  <si>
    <t>00570</t>
  </si>
  <si>
    <t>SLOPE EROSION PROTECTION MAT, TYPE G</t>
  </si>
  <si>
    <t>STORM WATER POLLUTION PREVENTION PLAN</t>
  </si>
  <si>
    <t>EROSION CONTROL</t>
  </si>
  <si>
    <t>EACH</t>
  </si>
  <si>
    <t>00900</t>
  </si>
  <si>
    <t>6" CONDUIT, TYPE B (FOR DRAINAGE CONNECTIONS)</t>
  </si>
  <si>
    <t>01100</t>
  </si>
  <si>
    <t>6" CONDUIT, TYPE C (FOR DRAINAGE CONNECTIONS)</t>
  </si>
  <si>
    <t>01400</t>
  </si>
  <si>
    <t>6" CONDUIT, TYPE E (FOR DRAINAGE CONNECTIONS)</t>
  </si>
  <si>
    <t>01500</t>
  </si>
  <si>
    <t>6" CONDUIT, TYPE F(FOR DRAINAGE CONNECTIONS)</t>
  </si>
  <si>
    <t>CATCH BASIN ADJUSTED TO GRADE</t>
  </si>
  <si>
    <t>20000</t>
  </si>
  <si>
    <t>AGGREGATE BASE</t>
  </si>
  <si>
    <t>12050</t>
  </si>
  <si>
    <t>8" NON-REINFORCED CONCRETE PAVEMENT, CLASS QC MS</t>
  </si>
  <si>
    <t>24000</t>
  </si>
  <si>
    <t>CURB, TYPE 4-A</t>
  </si>
  <si>
    <t>26000</t>
  </si>
  <si>
    <t>CURB, TYPE 6</t>
  </si>
  <si>
    <t>VALVE BOX ADJUSTED TO GRADE</t>
  </si>
  <si>
    <t>MANHOLE ADJUSTED TO GRADE (SANITARY)</t>
  </si>
  <si>
    <t>02100</t>
  </si>
  <si>
    <t>GROUND MOUNTED SUPPORT, NO. 2 POST</t>
  </si>
  <si>
    <t>SIGN POST REFLECTOR</t>
  </si>
  <si>
    <t>REMOVAL OF GROUND MOUNTED SIGN AND REERECTION</t>
  </si>
  <si>
    <t>REMOVAL OF GROUND MOUNTED POST SUPPORT AND DISPOSAL</t>
  </si>
  <si>
    <t>05000</t>
  </si>
  <si>
    <t>PREMIUM FOR CONTRACT PERFORMANCE BOND AND FOR PAYMENT BOND</t>
  </si>
  <si>
    <t>MAINTAINING TRAFFIC</t>
  </si>
  <si>
    <t>CONSTRUCTION LAYOUT STAKES AND SURVEYING, AS PER PLAN</t>
  </si>
  <si>
    <t>Extention</t>
  </si>
  <si>
    <t>Bid Date 6-26-26</t>
  </si>
  <si>
    <t>SUM CR 537-00.19 Springside Drive Sidewalk, PID 116457</t>
  </si>
  <si>
    <t>Karvo Companies</t>
  </si>
  <si>
    <t>Tri Mor Corp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</si>
</sst>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SWISS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4" xfId="1" applyBorder="1" applyAlignment="1">
      <alignment horizontal="center"/>
    </xf>
    <xf numFmtId="0" fontId="0" fillId="0" borderId="4" xfId="0" applyBorder="1"/>
    <xf numFmtId="1" fontId="1" fillId="0" borderId="4" xfId="0" applyNumberFormat="1" applyFont="1" applyBorder="1" applyAlignment="1">
      <alignment horizontal="right"/>
    </xf>
    <xf numFmtId="39" fontId="1" fillId="0" borderId="4" xfId="0" applyNumberFormat="1" applyFont="1" applyBorder="1" applyAlignment="1">
      <alignment horizontal="right"/>
    </xf>
    <xf numFmtId="4" fontId="1" fillId="0" borderId="4" xfId="0" applyNumberFormat="1" applyFont="1" applyBorder="1"/>
    <xf numFmtId="4" fontId="1" fillId="0" borderId="0" xfId="2" applyNumberFormat="1"/>
    <xf numFmtId="4" fontId="0" fillId="0" borderId="4" xfId="0" applyNumberFormat="1" applyBorder="1"/>
    <xf numFmtId="4" fontId="1" fillId="0" borderId="0" xfId="0" applyNumberFormat="1" applyFont="1"/>
    <xf numFmtId="4" fontId="0" fillId="0" borderId="0" xfId="0" applyNumberFormat="1"/>
    <xf numFmtId="0" fontId="0" fillId="0" borderId="4" xfId="0" applyBorder="1" applyAlignment="1">
      <alignment wrapText="1"/>
    </xf>
    <xf numFmtId="0" fontId="7" fillId="0" borderId="4" xfId="0" applyFont="1" applyBorder="1" applyAlignment="1">
      <alignment horizontal="left"/>
    </xf>
    <xf numFmtId="2" fontId="1" fillId="0" borderId="4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4" fontId="6" fillId="0" borderId="4" xfId="0" applyNumberFormat="1" applyFont="1" applyBorder="1"/>
    <xf numFmtId="0" fontId="0" fillId="0" borderId="4" xfId="1" applyFont="1" applyBorder="1" applyAlignment="1">
      <alignment horizontal="center"/>
    </xf>
    <xf numFmtId="0" fontId="1" fillId="0" borderId="4" xfId="0" applyFont="1" applyBorder="1"/>
    <xf numFmtId="0" fontId="0" fillId="0" borderId="4" xfId="0" applyBorder="1" applyAlignment="1">
      <alignment horizontal="right"/>
    </xf>
    <xf numFmtId="0" fontId="6" fillId="0" borderId="4" xfId="0" applyFont="1" applyBorder="1"/>
    <xf numFmtId="0" fontId="0" fillId="0" borderId="5" xfId="0" applyBorder="1"/>
    <xf numFmtId="0" fontId="0" fillId="0" borderId="5" xfId="0" applyBorder="1" applyAlignment="1">
      <alignment horizontal="right"/>
    </xf>
    <xf numFmtId="4" fontId="6" fillId="0" borderId="5" xfId="0" applyNumberFormat="1" applyFont="1" applyBorder="1"/>
    <xf numFmtId="4" fontId="1" fillId="0" borderId="6" xfId="0" applyNumberFormat="1" applyFont="1" applyBorder="1"/>
    <xf numFmtId="4" fontId="0" fillId="0" borderId="5" xfId="0" applyNumberFormat="1" applyBorder="1"/>
    <xf numFmtId="0" fontId="0" fillId="0" borderId="5" xfId="0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3">
    <cellStyle name="Normal" xfId="0" builtinId="0"/>
    <cellStyle name="Normal 2" xfId="1" xr:uid="{B2AD81C3-4C3B-4B43-9370-B9ABD716D574}"/>
    <cellStyle name="Normal 3" xfId="2" xr:uid="{21A91DBE-3067-4CC5-80E0-19FEF20BD2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EC38-7416-41D2-BCFC-82545CC3D655}">
  <dimension ref="A1:X61"/>
  <sheetViews>
    <sheetView tabSelected="1" view="pageBreakPreview" topLeftCell="A3" zoomScaleNormal="100" zoomScaleSheetLayoutView="100" workbookViewId="0">
      <selection activeCell="M1" sqref="M1:M1048576"/>
    </sheetView>
  </sheetViews>
  <sheetFormatPr defaultRowHeight="12.75"/>
  <cols>
    <col min="1" max="1" width="7" customWidth="1"/>
    <col min="2" max="2" width="7.85546875" customWidth="1"/>
    <col min="3" max="3" width="11" customWidth="1"/>
    <col min="4" max="4" width="62.28515625" customWidth="1"/>
    <col min="5" max="5" width="6.140625" bestFit="1" customWidth="1"/>
    <col min="6" max="6" width="8.5703125" style="2" bestFit="1" customWidth="1"/>
    <col min="7" max="7" width="11.7109375" customWidth="1"/>
    <col min="8" max="8" width="17.28515625" bestFit="1" customWidth="1"/>
    <col min="9" max="9" width="11.7109375" customWidth="1"/>
    <col min="10" max="10" width="14" customWidth="1"/>
    <col min="11" max="11" width="11.7109375" customWidth="1"/>
    <col min="12" max="12" width="14" customWidth="1"/>
    <col min="13" max="13" width="11.7109375" customWidth="1"/>
    <col min="14" max="14" width="14" customWidth="1"/>
    <col min="15" max="15" width="11.7109375" customWidth="1"/>
    <col min="16" max="16" width="14" customWidth="1"/>
    <col min="17" max="17" width="11.7109375" customWidth="1"/>
    <col min="18" max="18" width="14" customWidth="1"/>
    <col min="19" max="19" width="11.7109375" customWidth="1"/>
    <col min="20" max="20" width="14" customWidth="1"/>
    <col min="21" max="21" width="11.28515625" customWidth="1"/>
    <col min="22" max="22" width="13.42578125" customWidth="1"/>
  </cols>
  <sheetData>
    <row r="1" spans="1:24" ht="12.75" customHeight="1">
      <c r="A1" s="1"/>
      <c r="B1" s="1"/>
    </row>
    <row r="2" spans="1:24" ht="12.75" customHeight="1">
      <c r="A2" s="3"/>
      <c r="B2" s="3"/>
      <c r="C2" s="4" t="s">
        <v>0</v>
      </c>
    </row>
    <row r="3" spans="1:24" ht="15" customHeight="1">
      <c r="A3" s="1"/>
      <c r="B3" s="1"/>
      <c r="C3" s="5" t="s">
        <v>71</v>
      </c>
    </row>
    <row r="4" spans="1:24" ht="15" customHeight="1">
      <c r="A4" s="1"/>
      <c r="B4" s="1"/>
      <c r="C4" s="5" t="s">
        <v>72</v>
      </c>
      <c r="G4" s="43" t="s">
        <v>1</v>
      </c>
      <c r="H4" s="45"/>
      <c r="I4" s="43" t="s">
        <v>73</v>
      </c>
      <c r="J4" s="44"/>
      <c r="K4" s="43" t="s">
        <v>74</v>
      </c>
      <c r="L4" s="44"/>
      <c r="M4" s="43"/>
      <c r="N4" s="44"/>
      <c r="O4" s="43"/>
      <c r="P4" s="44"/>
      <c r="Q4" s="43"/>
      <c r="R4" s="44"/>
      <c r="S4" s="43"/>
      <c r="T4" s="44"/>
      <c r="U4" s="43"/>
      <c r="V4" s="44"/>
    </row>
    <row r="5" spans="1:24" ht="15" customHeight="1">
      <c r="A5" s="6" t="s">
        <v>2</v>
      </c>
      <c r="B5" s="6" t="s">
        <v>3</v>
      </c>
      <c r="C5" s="6" t="s">
        <v>70</v>
      </c>
      <c r="D5" s="7"/>
      <c r="E5" s="7"/>
      <c r="F5" s="8"/>
      <c r="G5" s="9" t="s">
        <v>4</v>
      </c>
      <c r="H5" s="9" t="s">
        <v>5</v>
      </c>
      <c r="I5" s="9" t="s">
        <v>4</v>
      </c>
      <c r="J5" s="9" t="s">
        <v>5</v>
      </c>
      <c r="K5" s="9" t="s">
        <v>4</v>
      </c>
      <c r="L5" s="9" t="s">
        <v>5</v>
      </c>
      <c r="M5" s="9" t="s">
        <v>4</v>
      </c>
      <c r="N5" s="9" t="s">
        <v>5</v>
      </c>
      <c r="O5" s="9" t="s">
        <v>4</v>
      </c>
      <c r="P5" s="9" t="s">
        <v>5</v>
      </c>
      <c r="Q5" s="9" t="s">
        <v>4</v>
      </c>
      <c r="R5" s="9" t="s">
        <v>5</v>
      </c>
      <c r="S5" s="9" t="s">
        <v>4</v>
      </c>
      <c r="T5" s="9" t="s">
        <v>5</v>
      </c>
      <c r="U5" s="9" t="s">
        <v>4</v>
      </c>
      <c r="V5" s="9" t="s">
        <v>5</v>
      </c>
    </row>
    <row r="6" spans="1:24" ht="15" customHeight="1">
      <c r="A6" s="10" t="s">
        <v>6</v>
      </c>
      <c r="B6" s="10"/>
      <c r="C6" s="11"/>
      <c r="D6" s="11" t="s">
        <v>7</v>
      </c>
      <c r="E6" s="11" t="s">
        <v>8</v>
      </c>
      <c r="F6" s="11" t="s">
        <v>9</v>
      </c>
      <c r="G6" s="11" t="s">
        <v>10</v>
      </c>
      <c r="H6" s="11" t="s">
        <v>10</v>
      </c>
      <c r="I6" s="11" t="s">
        <v>10</v>
      </c>
      <c r="J6" s="11" t="s">
        <v>10</v>
      </c>
      <c r="K6" s="11" t="s">
        <v>10</v>
      </c>
      <c r="L6" s="11" t="s">
        <v>10</v>
      </c>
      <c r="M6" s="11" t="s">
        <v>10</v>
      </c>
      <c r="N6" s="11" t="s">
        <v>10</v>
      </c>
      <c r="O6" s="11" t="s">
        <v>10</v>
      </c>
      <c r="P6" s="11" t="s">
        <v>10</v>
      </c>
      <c r="Q6" s="11" t="s">
        <v>10</v>
      </c>
      <c r="R6" s="11" t="s">
        <v>10</v>
      </c>
      <c r="S6" s="11" t="s">
        <v>10</v>
      </c>
      <c r="T6" s="11" t="s">
        <v>10</v>
      </c>
      <c r="U6" s="11" t="s">
        <v>10</v>
      </c>
      <c r="V6" s="11" t="s">
        <v>10</v>
      </c>
    </row>
    <row r="7" spans="1:24" ht="15" customHeight="1">
      <c r="A7" s="6"/>
      <c r="B7" s="6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4">
      <c r="A8" s="13">
        <v>1</v>
      </c>
      <c r="B8" s="13">
        <v>201</v>
      </c>
      <c r="C8" s="14">
        <v>11000</v>
      </c>
      <c r="D8" s="15" t="s">
        <v>16</v>
      </c>
      <c r="E8" s="39" t="s">
        <v>17</v>
      </c>
      <c r="F8" s="16">
        <v>1</v>
      </c>
      <c r="G8" s="17">
        <v>7500</v>
      </c>
      <c r="H8" s="18">
        <f t="shared" ref="H8:H45" si="0">(G8*F8)</f>
        <v>7500</v>
      </c>
      <c r="I8" s="19">
        <v>5000</v>
      </c>
      <c r="J8" s="20">
        <f>(F8*I8)</f>
        <v>5000</v>
      </c>
      <c r="K8" s="21">
        <v>10000</v>
      </c>
      <c r="L8" s="20">
        <f>(F8*K8)</f>
        <v>10000</v>
      </c>
      <c r="M8" s="20">
        <v>0</v>
      </c>
      <c r="N8" s="20">
        <f>(F8*M8)</f>
        <v>0</v>
      </c>
      <c r="O8" s="20">
        <v>0</v>
      </c>
      <c r="P8" s="20">
        <f>(F8*O8)</f>
        <v>0</v>
      </c>
      <c r="Q8" s="20">
        <v>0</v>
      </c>
      <c r="R8" s="20">
        <f>(F8*Q8)</f>
        <v>0</v>
      </c>
      <c r="S8" s="20">
        <v>0</v>
      </c>
      <c r="T8" s="20">
        <f>(F8*S8)</f>
        <v>0</v>
      </c>
      <c r="U8" s="20">
        <v>0</v>
      </c>
      <c r="V8" s="20">
        <f>(F8*U8)</f>
        <v>0</v>
      </c>
      <c r="X8" s="22"/>
    </row>
    <row r="9" spans="1:24">
      <c r="A9" s="13">
        <v>2</v>
      </c>
      <c r="B9" s="13">
        <v>202</v>
      </c>
      <c r="C9" s="14">
        <v>23000</v>
      </c>
      <c r="D9" s="15" t="s">
        <v>18</v>
      </c>
      <c r="E9" s="39" t="s">
        <v>12</v>
      </c>
      <c r="F9" s="16">
        <v>650</v>
      </c>
      <c r="G9" s="17">
        <v>25</v>
      </c>
      <c r="H9" s="18">
        <f t="shared" si="0"/>
        <v>16250</v>
      </c>
      <c r="I9" s="19">
        <v>20</v>
      </c>
      <c r="J9" s="20">
        <f t="shared" ref="J9:J45" si="1">(F9*I9)</f>
        <v>13000</v>
      </c>
      <c r="K9" s="21">
        <v>30</v>
      </c>
      <c r="L9" s="20">
        <f t="shared" ref="L9:L45" si="2">(F9*K9)</f>
        <v>19500</v>
      </c>
      <c r="M9" s="20">
        <v>0</v>
      </c>
      <c r="N9" s="20">
        <f t="shared" ref="N9:N45" si="3">(F9*M9)</f>
        <v>0</v>
      </c>
      <c r="O9" s="20">
        <v>0</v>
      </c>
      <c r="P9" s="20">
        <f t="shared" ref="P9:P45" si="4">(F9*O9)</f>
        <v>0</v>
      </c>
      <c r="Q9" s="20">
        <v>0</v>
      </c>
      <c r="R9" s="20">
        <f t="shared" ref="R9:R45" si="5">(F9*Q9)</f>
        <v>0</v>
      </c>
      <c r="S9" s="20">
        <v>0</v>
      </c>
      <c r="T9" s="20">
        <f t="shared" ref="T9:T45" si="6">(F9*S9)</f>
        <v>0</v>
      </c>
      <c r="U9" s="20">
        <v>0</v>
      </c>
      <c r="V9" s="20">
        <f t="shared" ref="V9:V25" si="7">(F9*U9)</f>
        <v>0</v>
      </c>
      <c r="X9" s="22"/>
    </row>
    <row r="10" spans="1:24">
      <c r="A10" s="13">
        <v>3</v>
      </c>
      <c r="B10" s="13">
        <v>202</v>
      </c>
      <c r="C10" s="14">
        <v>32000</v>
      </c>
      <c r="D10" s="15" t="s">
        <v>19</v>
      </c>
      <c r="E10" s="39" t="s">
        <v>20</v>
      </c>
      <c r="F10" s="16">
        <v>273</v>
      </c>
      <c r="G10" s="17">
        <v>15</v>
      </c>
      <c r="H10" s="18">
        <f t="shared" si="0"/>
        <v>4095</v>
      </c>
      <c r="I10" s="19">
        <v>12</v>
      </c>
      <c r="J10" s="20">
        <f t="shared" si="1"/>
        <v>3276</v>
      </c>
      <c r="K10" s="21">
        <v>15</v>
      </c>
      <c r="L10" s="20">
        <f t="shared" si="2"/>
        <v>4095</v>
      </c>
      <c r="M10" s="20">
        <v>0</v>
      </c>
      <c r="N10" s="20">
        <f t="shared" si="3"/>
        <v>0</v>
      </c>
      <c r="O10" s="20">
        <v>0</v>
      </c>
      <c r="P10" s="20">
        <f t="shared" si="4"/>
        <v>0</v>
      </c>
      <c r="Q10" s="20">
        <v>0</v>
      </c>
      <c r="R10" s="20">
        <f t="shared" si="5"/>
        <v>0</v>
      </c>
      <c r="S10" s="20">
        <v>0</v>
      </c>
      <c r="T10" s="20">
        <f t="shared" si="6"/>
        <v>0</v>
      </c>
      <c r="U10" s="20">
        <v>0</v>
      </c>
      <c r="V10" s="20">
        <f t="shared" si="7"/>
        <v>0</v>
      </c>
      <c r="X10" s="22"/>
    </row>
    <row r="11" spans="1:24">
      <c r="A11" s="13">
        <v>4</v>
      </c>
      <c r="B11" s="13">
        <v>202</v>
      </c>
      <c r="C11" s="14">
        <v>32500</v>
      </c>
      <c r="D11" s="15" t="s">
        <v>21</v>
      </c>
      <c r="E11" s="39" t="s">
        <v>20</v>
      </c>
      <c r="F11" s="16">
        <v>38</v>
      </c>
      <c r="G11" s="17">
        <v>25</v>
      </c>
      <c r="H11" s="18">
        <f t="shared" si="0"/>
        <v>950</v>
      </c>
      <c r="I11" s="19">
        <v>15</v>
      </c>
      <c r="J11" s="20">
        <f t="shared" si="1"/>
        <v>570</v>
      </c>
      <c r="K11" s="21">
        <v>15</v>
      </c>
      <c r="L11" s="20">
        <f t="shared" si="2"/>
        <v>570</v>
      </c>
      <c r="M11" s="20">
        <v>0</v>
      </c>
      <c r="N11" s="20">
        <f t="shared" si="3"/>
        <v>0</v>
      </c>
      <c r="O11" s="20">
        <v>0</v>
      </c>
      <c r="P11" s="20">
        <f t="shared" si="4"/>
        <v>0</v>
      </c>
      <c r="Q11" s="20">
        <v>0</v>
      </c>
      <c r="R11" s="20">
        <f t="shared" si="5"/>
        <v>0</v>
      </c>
      <c r="S11" s="20">
        <v>0</v>
      </c>
      <c r="T11" s="20">
        <f t="shared" si="6"/>
        <v>0</v>
      </c>
      <c r="U11" s="20">
        <v>0</v>
      </c>
      <c r="V11" s="20">
        <f t="shared" si="7"/>
        <v>0</v>
      </c>
      <c r="X11" s="22"/>
    </row>
    <row r="12" spans="1:24">
      <c r="A12" s="13">
        <v>5</v>
      </c>
      <c r="B12" s="13">
        <v>203</v>
      </c>
      <c r="C12" s="14">
        <v>10000</v>
      </c>
      <c r="D12" s="23" t="s">
        <v>22</v>
      </c>
      <c r="E12" s="39" t="s">
        <v>11</v>
      </c>
      <c r="F12" s="16">
        <v>938</v>
      </c>
      <c r="G12" s="17">
        <v>45</v>
      </c>
      <c r="H12" s="18">
        <f t="shared" si="0"/>
        <v>42210</v>
      </c>
      <c r="I12" s="19">
        <v>25</v>
      </c>
      <c r="J12" s="20">
        <f t="shared" si="1"/>
        <v>23450</v>
      </c>
      <c r="K12" s="21">
        <v>45</v>
      </c>
      <c r="L12" s="20">
        <f t="shared" si="2"/>
        <v>42210</v>
      </c>
      <c r="M12" s="20">
        <v>0</v>
      </c>
      <c r="N12" s="20">
        <f t="shared" si="3"/>
        <v>0</v>
      </c>
      <c r="O12" s="20">
        <v>0</v>
      </c>
      <c r="P12" s="20">
        <f t="shared" si="4"/>
        <v>0</v>
      </c>
      <c r="Q12" s="20">
        <v>0</v>
      </c>
      <c r="R12" s="20">
        <f t="shared" si="5"/>
        <v>0</v>
      </c>
      <c r="S12" s="20">
        <v>0</v>
      </c>
      <c r="T12" s="20">
        <f t="shared" si="6"/>
        <v>0</v>
      </c>
      <c r="U12" s="20">
        <v>0</v>
      </c>
      <c r="V12" s="20">
        <f t="shared" si="7"/>
        <v>0</v>
      </c>
      <c r="X12" s="22"/>
    </row>
    <row r="13" spans="1:24">
      <c r="A13" s="13">
        <v>6</v>
      </c>
      <c r="B13" s="13">
        <v>203</v>
      </c>
      <c r="C13" s="14">
        <v>20000</v>
      </c>
      <c r="D13" s="24" t="s">
        <v>23</v>
      </c>
      <c r="E13" s="39" t="s">
        <v>11</v>
      </c>
      <c r="F13" s="16">
        <v>55</v>
      </c>
      <c r="G13" s="17">
        <v>45</v>
      </c>
      <c r="H13" s="18">
        <f t="shared" si="0"/>
        <v>2475</v>
      </c>
      <c r="I13" s="19">
        <v>75</v>
      </c>
      <c r="J13" s="20">
        <f t="shared" si="1"/>
        <v>4125</v>
      </c>
      <c r="K13" s="21">
        <v>25</v>
      </c>
      <c r="L13" s="20">
        <f t="shared" si="2"/>
        <v>1375</v>
      </c>
      <c r="M13" s="20">
        <v>0</v>
      </c>
      <c r="N13" s="20">
        <f t="shared" si="3"/>
        <v>0</v>
      </c>
      <c r="O13" s="20">
        <v>0</v>
      </c>
      <c r="P13" s="20">
        <f t="shared" si="4"/>
        <v>0</v>
      </c>
      <c r="Q13" s="20">
        <v>0</v>
      </c>
      <c r="R13" s="20">
        <f t="shared" si="5"/>
        <v>0</v>
      </c>
      <c r="S13" s="20">
        <v>0</v>
      </c>
      <c r="T13" s="20">
        <f t="shared" si="6"/>
        <v>0</v>
      </c>
      <c r="U13" s="20">
        <v>0</v>
      </c>
      <c r="V13" s="20">
        <f t="shared" si="7"/>
        <v>0</v>
      </c>
      <c r="X13" s="22"/>
    </row>
    <row r="14" spans="1:24">
      <c r="A14" s="13">
        <v>7</v>
      </c>
      <c r="B14" s="13">
        <v>204</v>
      </c>
      <c r="C14" s="14">
        <v>10000</v>
      </c>
      <c r="D14" s="15" t="s">
        <v>24</v>
      </c>
      <c r="E14" s="39" t="s">
        <v>12</v>
      </c>
      <c r="F14" s="16">
        <v>4089</v>
      </c>
      <c r="G14" s="17">
        <v>3.5</v>
      </c>
      <c r="H14" s="18">
        <f t="shared" si="0"/>
        <v>14311.5</v>
      </c>
      <c r="I14" s="19">
        <v>1</v>
      </c>
      <c r="J14" s="20">
        <f t="shared" si="1"/>
        <v>4089</v>
      </c>
      <c r="K14" s="21">
        <v>2</v>
      </c>
      <c r="L14" s="20">
        <f t="shared" si="2"/>
        <v>8178</v>
      </c>
      <c r="M14" s="20">
        <v>0</v>
      </c>
      <c r="N14" s="20">
        <f t="shared" si="3"/>
        <v>0</v>
      </c>
      <c r="O14" s="20">
        <v>0</v>
      </c>
      <c r="P14" s="20">
        <f t="shared" si="4"/>
        <v>0</v>
      </c>
      <c r="Q14" s="20">
        <v>0</v>
      </c>
      <c r="R14" s="20">
        <f t="shared" si="5"/>
        <v>0</v>
      </c>
      <c r="S14" s="20">
        <v>0</v>
      </c>
      <c r="T14" s="20">
        <f t="shared" si="6"/>
        <v>0</v>
      </c>
      <c r="U14" s="20">
        <v>0</v>
      </c>
      <c r="V14" s="20">
        <f t="shared" si="7"/>
        <v>0</v>
      </c>
      <c r="X14" s="22"/>
    </row>
    <row r="15" spans="1:24">
      <c r="A15" s="13">
        <v>8</v>
      </c>
      <c r="B15" s="13">
        <v>608</v>
      </c>
      <c r="C15" s="14">
        <v>10000</v>
      </c>
      <c r="D15" s="15" t="s">
        <v>25</v>
      </c>
      <c r="E15" s="39" t="s">
        <v>26</v>
      </c>
      <c r="F15" s="16">
        <v>26770</v>
      </c>
      <c r="G15" s="17">
        <v>7.5</v>
      </c>
      <c r="H15" s="18">
        <f t="shared" si="0"/>
        <v>200775</v>
      </c>
      <c r="I15" s="19">
        <v>7.25</v>
      </c>
      <c r="J15" s="20">
        <f t="shared" si="1"/>
        <v>194082.5</v>
      </c>
      <c r="K15" s="21">
        <v>7.65</v>
      </c>
      <c r="L15" s="20">
        <f t="shared" si="2"/>
        <v>204790.5</v>
      </c>
      <c r="M15" s="20">
        <v>0</v>
      </c>
      <c r="N15" s="20">
        <f t="shared" si="3"/>
        <v>0</v>
      </c>
      <c r="O15" s="20">
        <v>0</v>
      </c>
      <c r="P15" s="20">
        <f t="shared" si="4"/>
        <v>0</v>
      </c>
      <c r="Q15" s="20">
        <v>0</v>
      </c>
      <c r="R15" s="20">
        <f t="shared" si="5"/>
        <v>0</v>
      </c>
      <c r="S15" s="20">
        <v>0</v>
      </c>
      <c r="T15" s="20">
        <f t="shared" si="6"/>
        <v>0</v>
      </c>
      <c r="U15" s="20">
        <v>0</v>
      </c>
      <c r="V15" s="20">
        <f t="shared" si="7"/>
        <v>0</v>
      </c>
      <c r="X15" s="22"/>
    </row>
    <row r="16" spans="1:24">
      <c r="A16" s="13">
        <v>9</v>
      </c>
      <c r="B16" s="13">
        <v>608</v>
      </c>
      <c r="C16" s="14">
        <v>52000</v>
      </c>
      <c r="D16" s="15" t="s">
        <v>27</v>
      </c>
      <c r="E16" s="39" t="s">
        <v>26</v>
      </c>
      <c r="F16" s="16">
        <v>2496</v>
      </c>
      <c r="G16" s="17">
        <v>22</v>
      </c>
      <c r="H16" s="18">
        <f t="shared" si="0"/>
        <v>54912</v>
      </c>
      <c r="I16" s="19">
        <v>15</v>
      </c>
      <c r="J16" s="20">
        <f t="shared" si="1"/>
        <v>37440</v>
      </c>
      <c r="K16" s="21">
        <v>20</v>
      </c>
      <c r="L16" s="20">
        <f t="shared" si="2"/>
        <v>49920</v>
      </c>
      <c r="M16" s="20">
        <v>0</v>
      </c>
      <c r="N16" s="20">
        <f t="shared" si="3"/>
        <v>0</v>
      </c>
      <c r="O16" s="20">
        <v>0</v>
      </c>
      <c r="P16" s="20">
        <f t="shared" si="4"/>
        <v>0</v>
      </c>
      <c r="Q16" s="20">
        <v>0</v>
      </c>
      <c r="R16" s="20">
        <f t="shared" si="5"/>
        <v>0</v>
      </c>
      <c r="S16" s="20">
        <v>0</v>
      </c>
      <c r="T16" s="20">
        <f t="shared" si="6"/>
        <v>0</v>
      </c>
      <c r="U16" s="20">
        <v>0</v>
      </c>
      <c r="V16" s="20">
        <f t="shared" si="7"/>
        <v>0</v>
      </c>
      <c r="X16" s="22"/>
    </row>
    <row r="17" spans="1:24">
      <c r="A17" s="13">
        <v>10</v>
      </c>
      <c r="B17" s="13">
        <v>653</v>
      </c>
      <c r="C17" s="14">
        <v>10000</v>
      </c>
      <c r="D17" s="15" t="s">
        <v>28</v>
      </c>
      <c r="E17" s="39" t="s">
        <v>11</v>
      </c>
      <c r="F17" s="16">
        <v>381</v>
      </c>
      <c r="G17" s="17">
        <v>65</v>
      </c>
      <c r="H17" s="18">
        <f t="shared" si="0"/>
        <v>24765</v>
      </c>
      <c r="I17" s="19">
        <v>56</v>
      </c>
      <c r="J17" s="20">
        <f t="shared" si="1"/>
        <v>21336</v>
      </c>
      <c r="K17" s="21">
        <v>55</v>
      </c>
      <c r="L17" s="20">
        <f t="shared" si="2"/>
        <v>20955</v>
      </c>
      <c r="M17" s="20">
        <v>0</v>
      </c>
      <c r="N17" s="20">
        <f t="shared" si="3"/>
        <v>0</v>
      </c>
      <c r="O17" s="20">
        <v>0</v>
      </c>
      <c r="P17" s="20">
        <f t="shared" si="4"/>
        <v>0</v>
      </c>
      <c r="Q17" s="20">
        <v>0</v>
      </c>
      <c r="R17" s="20">
        <f t="shared" si="5"/>
        <v>0</v>
      </c>
      <c r="S17" s="20">
        <v>0</v>
      </c>
      <c r="T17" s="20">
        <f t="shared" si="6"/>
        <v>0</v>
      </c>
      <c r="U17" s="20">
        <v>0</v>
      </c>
      <c r="V17" s="20">
        <f t="shared" si="7"/>
        <v>0</v>
      </c>
      <c r="X17" s="22"/>
    </row>
    <row r="18" spans="1:24">
      <c r="A18" s="13">
        <v>11</v>
      </c>
      <c r="B18" s="13">
        <v>659</v>
      </c>
      <c r="C18" s="14" t="s">
        <v>29</v>
      </c>
      <c r="D18" s="15" t="s">
        <v>30</v>
      </c>
      <c r="E18" s="39" t="s">
        <v>12</v>
      </c>
      <c r="F18" s="16">
        <v>3249</v>
      </c>
      <c r="G18" s="17">
        <v>3</v>
      </c>
      <c r="H18" s="18">
        <f t="shared" si="0"/>
        <v>9747</v>
      </c>
      <c r="I18" s="19">
        <v>1.25</v>
      </c>
      <c r="J18" s="20">
        <f t="shared" si="1"/>
        <v>4061.25</v>
      </c>
      <c r="K18" s="21">
        <v>3</v>
      </c>
      <c r="L18" s="20">
        <f t="shared" si="2"/>
        <v>9747</v>
      </c>
      <c r="M18" s="20">
        <v>0</v>
      </c>
      <c r="N18" s="20">
        <f t="shared" si="3"/>
        <v>0</v>
      </c>
      <c r="O18" s="20">
        <v>0</v>
      </c>
      <c r="P18" s="20">
        <f t="shared" si="4"/>
        <v>0</v>
      </c>
      <c r="Q18" s="20">
        <v>0</v>
      </c>
      <c r="R18" s="20">
        <f t="shared" si="5"/>
        <v>0</v>
      </c>
      <c r="S18" s="20">
        <v>0</v>
      </c>
      <c r="T18" s="20">
        <f t="shared" si="6"/>
        <v>0</v>
      </c>
      <c r="U18" s="20">
        <v>0</v>
      </c>
      <c r="V18" s="20">
        <f t="shared" si="7"/>
        <v>0</v>
      </c>
      <c r="X18" s="22"/>
    </row>
    <row r="19" spans="1:24">
      <c r="A19" s="13">
        <v>12</v>
      </c>
      <c r="B19" s="13">
        <v>659</v>
      </c>
      <c r="C19" s="14">
        <v>14000</v>
      </c>
      <c r="D19" s="15" t="s">
        <v>31</v>
      </c>
      <c r="E19" s="39" t="s">
        <v>12</v>
      </c>
      <c r="F19" s="16">
        <v>172</v>
      </c>
      <c r="G19" s="17">
        <v>5</v>
      </c>
      <c r="H19" s="18">
        <f t="shared" si="0"/>
        <v>860</v>
      </c>
      <c r="I19" s="19">
        <v>1.25</v>
      </c>
      <c r="J19" s="20">
        <f t="shared" si="1"/>
        <v>215</v>
      </c>
      <c r="K19" s="21">
        <v>4</v>
      </c>
      <c r="L19" s="20">
        <f t="shared" si="2"/>
        <v>688</v>
      </c>
      <c r="M19" s="20">
        <v>0</v>
      </c>
      <c r="N19" s="20">
        <f t="shared" si="3"/>
        <v>0</v>
      </c>
      <c r="O19" s="20">
        <v>0</v>
      </c>
      <c r="P19" s="20">
        <f t="shared" si="4"/>
        <v>0</v>
      </c>
      <c r="Q19" s="20">
        <v>0</v>
      </c>
      <c r="R19" s="20">
        <f t="shared" si="5"/>
        <v>0</v>
      </c>
      <c r="S19" s="20">
        <v>0</v>
      </c>
      <c r="T19" s="20">
        <f t="shared" si="6"/>
        <v>0</v>
      </c>
      <c r="U19" s="20">
        <v>0</v>
      </c>
      <c r="V19" s="20">
        <f t="shared" si="7"/>
        <v>0</v>
      </c>
      <c r="X19" s="22"/>
    </row>
    <row r="20" spans="1:24">
      <c r="A20" s="13">
        <v>13</v>
      </c>
      <c r="B20" s="13">
        <v>659</v>
      </c>
      <c r="C20" s="14">
        <v>20000</v>
      </c>
      <c r="D20" s="15" t="s">
        <v>32</v>
      </c>
      <c r="E20" s="40" t="s">
        <v>33</v>
      </c>
      <c r="F20" s="25">
        <v>0.48</v>
      </c>
      <c r="G20" s="17">
        <v>800</v>
      </c>
      <c r="H20" s="18">
        <f t="shared" si="0"/>
        <v>384</v>
      </c>
      <c r="I20" s="19">
        <v>1800</v>
      </c>
      <c r="J20" s="20">
        <f t="shared" si="1"/>
        <v>864</v>
      </c>
      <c r="K20" s="21">
        <v>1000</v>
      </c>
      <c r="L20" s="20">
        <f t="shared" si="2"/>
        <v>480</v>
      </c>
      <c r="M20" s="20">
        <v>0</v>
      </c>
      <c r="N20" s="20">
        <f t="shared" si="3"/>
        <v>0</v>
      </c>
      <c r="O20" s="20">
        <v>0</v>
      </c>
      <c r="P20" s="20">
        <f t="shared" si="4"/>
        <v>0</v>
      </c>
      <c r="Q20" s="20">
        <v>0</v>
      </c>
      <c r="R20" s="20">
        <f t="shared" si="5"/>
        <v>0</v>
      </c>
      <c r="S20" s="20">
        <v>0</v>
      </c>
      <c r="T20" s="20">
        <f t="shared" si="6"/>
        <v>0</v>
      </c>
      <c r="U20" s="20">
        <v>0</v>
      </c>
      <c r="V20" s="20">
        <f t="shared" si="7"/>
        <v>0</v>
      </c>
      <c r="X20" s="22"/>
    </row>
    <row r="21" spans="1:24">
      <c r="A21" s="13">
        <v>14</v>
      </c>
      <c r="B21" s="13">
        <v>659</v>
      </c>
      <c r="C21" s="14">
        <v>35000</v>
      </c>
      <c r="D21" s="15" t="s">
        <v>34</v>
      </c>
      <c r="E21" s="40" t="s">
        <v>35</v>
      </c>
      <c r="F21" s="25">
        <v>19</v>
      </c>
      <c r="G21" s="17">
        <v>2</v>
      </c>
      <c r="H21" s="18">
        <f t="shared" si="0"/>
        <v>38</v>
      </c>
      <c r="I21" s="19">
        <v>60</v>
      </c>
      <c r="J21" s="20">
        <f t="shared" si="1"/>
        <v>1140</v>
      </c>
      <c r="K21" s="21">
        <v>150</v>
      </c>
      <c r="L21" s="20">
        <f t="shared" si="2"/>
        <v>2850</v>
      </c>
      <c r="M21" s="20">
        <v>0</v>
      </c>
      <c r="N21" s="20">
        <f t="shared" si="3"/>
        <v>0</v>
      </c>
      <c r="O21" s="20">
        <v>0</v>
      </c>
      <c r="P21" s="20">
        <f t="shared" si="4"/>
        <v>0</v>
      </c>
      <c r="Q21" s="20">
        <v>0</v>
      </c>
      <c r="R21" s="20">
        <f t="shared" si="5"/>
        <v>0</v>
      </c>
      <c r="S21" s="20">
        <v>0</v>
      </c>
      <c r="T21" s="20">
        <f t="shared" si="6"/>
        <v>0</v>
      </c>
      <c r="U21" s="20">
        <v>0</v>
      </c>
      <c r="V21" s="20">
        <f t="shared" si="7"/>
        <v>0</v>
      </c>
      <c r="X21" s="22"/>
    </row>
    <row r="22" spans="1:24">
      <c r="A22" s="13">
        <v>15</v>
      </c>
      <c r="B22" s="13">
        <v>670</v>
      </c>
      <c r="C22" s="14" t="s">
        <v>29</v>
      </c>
      <c r="D22" s="15" t="s">
        <v>36</v>
      </c>
      <c r="E22" s="40" t="s">
        <v>12</v>
      </c>
      <c r="F22" s="25">
        <v>939</v>
      </c>
      <c r="G22" s="17">
        <v>3</v>
      </c>
      <c r="H22" s="18">
        <f t="shared" si="0"/>
        <v>2817</v>
      </c>
      <c r="I22" s="19">
        <v>2</v>
      </c>
      <c r="J22" s="20">
        <f t="shared" si="1"/>
        <v>1878</v>
      </c>
      <c r="K22" s="21">
        <v>9</v>
      </c>
      <c r="L22" s="20">
        <f t="shared" si="2"/>
        <v>8451</v>
      </c>
      <c r="M22" s="20">
        <v>0</v>
      </c>
      <c r="N22" s="20">
        <f t="shared" si="3"/>
        <v>0</v>
      </c>
      <c r="O22" s="20">
        <v>0</v>
      </c>
      <c r="P22" s="20">
        <f t="shared" si="4"/>
        <v>0</v>
      </c>
      <c r="Q22" s="20">
        <v>0</v>
      </c>
      <c r="R22" s="20">
        <f t="shared" si="5"/>
        <v>0</v>
      </c>
      <c r="S22" s="20">
        <v>0</v>
      </c>
      <c r="T22" s="20">
        <f t="shared" si="6"/>
        <v>0</v>
      </c>
      <c r="U22" s="20">
        <v>0</v>
      </c>
      <c r="V22" s="20">
        <f t="shared" si="7"/>
        <v>0</v>
      </c>
      <c r="X22" s="22"/>
    </row>
    <row r="23" spans="1:24">
      <c r="A23" s="13">
        <v>16</v>
      </c>
      <c r="B23" s="13">
        <v>670</v>
      </c>
      <c r="C23" s="14" t="s">
        <v>37</v>
      </c>
      <c r="D23" s="15" t="s">
        <v>38</v>
      </c>
      <c r="E23" s="39" t="s">
        <v>12</v>
      </c>
      <c r="F23" s="16">
        <v>2310</v>
      </c>
      <c r="G23" s="26">
        <v>3</v>
      </c>
      <c r="H23" s="18">
        <f t="shared" si="0"/>
        <v>6930</v>
      </c>
      <c r="I23" s="19">
        <v>2.5</v>
      </c>
      <c r="J23" s="20">
        <f t="shared" si="1"/>
        <v>5775</v>
      </c>
      <c r="K23" s="21">
        <v>5</v>
      </c>
      <c r="L23" s="20">
        <f t="shared" si="2"/>
        <v>11550</v>
      </c>
      <c r="M23" s="20">
        <v>0</v>
      </c>
      <c r="N23" s="20">
        <f t="shared" si="3"/>
        <v>0</v>
      </c>
      <c r="O23" s="20">
        <v>0</v>
      </c>
      <c r="P23" s="20">
        <f t="shared" si="4"/>
        <v>0</v>
      </c>
      <c r="Q23" s="20">
        <v>0</v>
      </c>
      <c r="R23" s="20">
        <f t="shared" si="5"/>
        <v>0</v>
      </c>
      <c r="S23" s="20">
        <v>0</v>
      </c>
      <c r="T23" s="20">
        <f t="shared" si="6"/>
        <v>0</v>
      </c>
      <c r="U23" s="20">
        <v>0</v>
      </c>
      <c r="V23" s="20">
        <f t="shared" si="7"/>
        <v>0</v>
      </c>
      <c r="X23" s="22"/>
    </row>
    <row r="24" spans="1:24">
      <c r="A24" s="13">
        <v>17</v>
      </c>
      <c r="B24" s="13">
        <v>832</v>
      </c>
      <c r="C24" s="14">
        <v>15000</v>
      </c>
      <c r="D24" s="15" t="s">
        <v>39</v>
      </c>
      <c r="E24" s="39" t="s">
        <v>17</v>
      </c>
      <c r="F24" s="16">
        <v>1</v>
      </c>
      <c r="G24" s="26">
        <v>4500</v>
      </c>
      <c r="H24" s="18">
        <f t="shared" si="0"/>
        <v>4500</v>
      </c>
      <c r="I24" s="19">
        <v>5250</v>
      </c>
      <c r="J24" s="20">
        <f t="shared" si="1"/>
        <v>5250</v>
      </c>
      <c r="K24" s="21">
        <v>3800</v>
      </c>
      <c r="L24" s="20">
        <f t="shared" si="2"/>
        <v>3800</v>
      </c>
      <c r="M24" s="20">
        <v>0</v>
      </c>
      <c r="N24" s="20">
        <f t="shared" si="3"/>
        <v>0</v>
      </c>
      <c r="O24" s="20">
        <v>0</v>
      </c>
      <c r="P24" s="20">
        <f t="shared" si="4"/>
        <v>0</v>
      </c>
      <c r="Q24" s="20">
        <v>0</v>
      </c>
      <c r="R24" s="20">
        <f t="shared" si="5"/>
        <v>0</v>
      </c>
      <c r="S24" s="20">
        <v>0</v>
      </c>
      <c r="T24" s="20">
        <f t="shared" si="6"/>
        <v>0</v>
      </c>
      <c r="U24" s="20">
        <v>0</v>
      </c>
      <c r="V24" s="20">
        <f t="shared" si="7"/>
        <v>0</v>
      </c>
      <c r="X24" s="22"/>
    </row>
    <row r="25" spans="1:24">
      <c r="A25" s="13">
        <v>18</v>
      </c>
      <c r="B25" s="13">
        <v>832</v>
      </c>
      <c r="C25" s="14">
        <v>30000</v>
      </c>
      <c r="D25" s="15" t="s">
        <v>40</v>
      </c>
      <c r="E25" s="39" t="s">
        <v>41</v>
      </c>
      <c r="F25" s="16">
        <v>33000</v>
      </c>
      <c r="G25" s="26">
        <v>1</v>
      </c>
      <c r="H25" s="18">
        <f t="shared" si="0"/>
        <v>33000</v>
      </c>
      <c r="I25" s="19">
        <v>1</v>
      </c>
      <c r="J25" s="20">
        <f t="shared" si="1"/>
        <v>33000</v>
      </c>
      <c r="K25" s="21">
        <v>1</v>
      </c>
      <c r="L25" s="20">
        <f t="shared" si="2"/>
        <v>33000</v>
      </c>
      <c r="M25" s="20">
        <v>0</v>
      </c>
      <c r="N25" s="20">
        <f t="shared" si="3"/>
        <v>0</v>
      </c>
      <c r="O25" s="20">
        <v>0</v>
      </c>
      <c r="P25" s="20">
        <f t="shared" si="4"/>
        <v>0</v>
      </c>
      <c r="Q25" s="20">
        <v>0</v>
      </c>
      <c r="R25" s="20">
        <f t="shared" si="5"/>
        <v>0</v>
      </c>
      <c r="S25" s="20">
        <v>0</v>
      </c>
      <c r="T25" s="20">
        <f t="shared" si="6"/>
        <v>0</v>
      </c>
      <c r="U25" s="20">
        <v>0</v>
      </c>
      <c r="V25" s="20">
        <f t="shared" si="7"/>
        <v>0</v>
      </c>
      <c r="X25" s="22"/>
    </row>
    <row r="26" spans="1:24">
      <c r="A26" s="13">
        <v>19</v>
      </c>
      <c r="B26" s="13">
        <v>611</v>
      </c>
      <c r="C26" s="14" t="s">
        <v>42</v>
      </c>
      <c r="D26" s="15" t="s">
        <v>43</v>
      </c>
      <c r="E26" s="39" t="s">
        <v>20</v>
      </c>
      <c r="F26" s="16">
        <v>50</v>
      </c>
      <c r="G26" s="26">
        <v>50</v>
      </c>
      <c r="H26" s="18">
        <f t="shared" si="0"/>
        <v>2500</v>
      </c>
      <c r="I26" s="19">
        <v>5</v>
      </c>
      <c r="J26" s="20">
        <f t="shared" si="1"/>
        <v>250</v>
      </c>
      <c r="K26" s="21">
        <v>50</v>
      </c>
      <c r="L26" s="20">
        <f t="shared" si="2"/>
        <v>2500</v>
      </c>
      <c r="M26" s="20">
        <v>0</v>
      </c>
      <c r="N26" s="20">
        <f t="shared" si="3"/>
        <v>0</v>
      </c>
      <c r="O26" s="20">
        <v>0</v>
      </c>
      <c r="P26" s="20">
        <f t="shared" si="4"/>
        <v>0</v>
      </c>
      <c r="Q26" s="20">
        <v>0</v>
      </c>
      <c r="R26" s="20">
        <f t="shared" si="5"/>
        <v>0</v>
      </c>
      <c r="S26" s="20">
        <v>0</v>
      </c>
      <c r="T26" s="20">
        <f t="shared" si="6"/>
        <v>0</v>
      </c>
      <c r="U26" s="20"/>
      <c r="V26" s="20"/>
      <c r="X26" s="22"/>
    </row>
    <row r="27" spans="1:24">
      <c r="A27" s="13">
        <v>20</v>
      </c>
      <c r="B27" s="13">
        <v>611</v>
      </c>
      <c r="C27" s="14" t="s">
        <v>44</v>
      </c>
      <c r="D27" s="15" t="s">
        <v>45</v>
      </c>
      <c r="E27" s="39" t="s">
        <v>20</v>
      </c>
      <c r="F27" s="16">
        <v>50</v>
      </c>
      <c r="G27" s="26">
        <v>50</v>
      </c>
      <c r="H27" s="18">
        <f t="shared" si="0"/>
        <v>2500</v>
      </c>
      <c r="I27" s="19">
        <v>5</v>
      </c>
      <c r="J27" s="20">
        <f t="shared" si="1"/>
        <v>250</v>
      </c>
      <c r="K27" s="21">
        <v>50</v>
      </c>
      <c r="L27" s="20">
        <f t="shared" si="2"/>
        <v>2500</v>
      </c>
      <c r="M27" s="20">
        <v>0</v>
      </c>
      <c r="N27" s="20">
        <f t="shared" si="3"/>
        <v>0</v>
      </c>
      <c r="O27" s="20">
        <v>0</v>
      </c>
      <c r="P27" s="20">
        <f t="shared" si="4"/>
        <v>0</v>
      </c>
      <c r="Q27" s="20">
        <v>0</v>
      </c>
      <c r="R27" s="20">
        <f t="shared" si="5"/>
        <v>0</v>
      </c>
      <c r="S27" s="20">
        <v>0</v>
      </c>
      <c r="T27" s="20">
        <f t="shared" si="6"/>
        <v>0</v>
      </c>
      <c r="U27" s="20"/>
      <c r="V27" s="20"/>
      <c r="X27" s="22"/>
    </row>
    <row r="28" spans="1:24">
      <c r="A28" s="13">
        <v>21</v>
      </c>
      <c r="B28" s="13">
        <v>611</v>
      </c>
      <c r="C28" s="14" t="s">
        <v>46</v>
      </c>
      <c r="D28" s="15" t="s">
        <v>47</v>
      </c>
      <c r="E28" s="39" t="s">
        <v>20</v>
      </c>
      <c r="F28" s="16">
        <v>50</v>
      </c>
      <c r="G28" s="26">
        <v>50</v>
      </c>
      <c r="H28" s="18">
        <f t="shared" si="0"/>
        <v>2500</v>
      </c>
      <c r="I28" s="19">
        <v>5</v>
      </c>
      <c r="J28" s="20">
        <f t="shared" si="1"/>
        <v>250</v>
      </c>
      <c r="K28" s="21">
        <v>50</v>
      </c>
      <c r="L28" s="20">
        <f t="shared" si="2"/>
        <v>2500</v>
      </c>
      <c r="M28" s="20">
        <v>0</v>
      </c>
      <c r="N28" s="20">
        <f t="shared" si="3"/>
        <v>0</v>
      </c>
      <c r="O28" s="20">
        <v>0</v>
      </c>
      <c r="P28" s="20">
        <f t="shared" si="4"/>
        <v>0</v>
      </c>
      <c r="Q28" s="20">
        <v>0</v>
      </c>
      <c r="R28" s="20">
        <f t="shared" si="5"/>
        <v>0</v>
      </c>
      <c r="S28" s="20">
        <v>0</v>
      </c>
      <c r="T28" s="20">
        <f t="shared" si="6"/>
        <v>0</v>
      </c>
      <c r="U28" s="20"/>
      <c r="V28" s="20"/>
      <c r="X28" s="22"/>
    </row>
    <row r="29" spans="1:24">
      <c r="A29" s="13">
        <v>22</v>
      </c>
      <c r="B29" s="13">
        <v>611</v>
      </c>
      <c r="C29" s="14" t="s">
        <v>48</v>
      </c>
      <c r="D29" s="15" t="s">
        <v>49</v>
      </c>
      <c r="E29" s="39" t="s">
        <v>20</v>
      </c>
      <c r="F29" s="16">
        <v>50</v>
      </c>
      <c r="G29" s="26">
        <v>50</v>
      </c>
      <c r="H29" s="18">
        <f t="shared" si="0"/>
        <v>2500</v>
      </c>
      <c r="I29" s="19">
        <v>5</v>
      </c>
      <c r="J29" s="20">
        <f t="shared" si="1"/>
        <v>250</v>
      </c>
      <c r="K29" s="21">
        <v>50</v>
      </c>
      <c r="L29" s="20">
        <f t="shared" si="2"/>
        <v>2500</v>
      </c>
      <c r="M29" s="20">
        <v>0</v>
      </c>
      <c r="N29" s="20">
        <f t="shared" si="3"/>
        <v>0</v>
      </c>
      <c r="O29" s="20">
        <v>0</v>
      </c>
      <c r="P29" s="20">
        <f t="shared" si="4"/>
        <v>0</v>
      </c>
      <c r="Q29" s="20">
        <v>0</v>
      </c>
      <c r="R29" s="20">
        <f t="shared" si="5"/>
        <v>0</v>
      </c>
      <c r="S29" s="20">
        <v>0</v>
      </c>
      <c r="T29" s="20">
        <f t="shared" si="6"/>
        <v>0</v>
      </c>
      <c r="U29" s="20"/>
      <c r="V29" s="20"/>
      <c r="X29" s="22"/>
    </row>
    <row r="30" spans="1:24">
      <c r="A30" s="13">
        <v>23</v>
      </c>
      <c r="B30" s="13">
        <v>611</v>
      </c>
      <c r="C30" s="14">
        <v>98630</v>
      </c>
      <c r="D30" s="15" t="s">
        <v>50</v>
      </c>
      <c r="E30" s="39" t="s">
        <v>41</v>
      </c>
      <c r="F30" s="16">
        <v>1</v>
      </c>
      <c r="G30" s="26">
        <v>1000</v>
      </c>
      <c r="H30" s="18">
        <f t="shared" si="0"/>
        <v>1000</v>
      </c>
      <c r="I30" s="19">
        <v>1000</v>
      </c>
      <c r="J30" s="20">
        <f t="shared" si="1"/>
        <v>1000</v>
      </c>
      <c r="K30" s="21">
        <v>1250</v>
      </c>
      <c r="L30" s="20">
        <f t="shared" si="2"/>
        <v>1250</v>
      </c>
      <c r="M30" s="20">
        <v>0</v>
      </c>
      <c r="N30" s="20">
        <f t="shared" si="3"/>
        <v>0</v>
      </c>
      <c r="O30" s="20">
        <v>0</v>
      </c>
      <c r="P30" s="20">
        <f t="shared" si="4"/>
        <v>0</v>
      </c>
      <c r="Q30" s="20">
        <v>0</v>
      </c>
      <c r="R30" s="20">
        <f t="shared" si="5"/>
        <v>0</v>
      </c>
      <c r="S30" s="20">
        <v>0</v>
      </c>
      <c r="T30" s="20">
        <f t="shared" si="6"/>
        <v>0</v>
      </c>
      <c r="U30" s="20"/>
      <c r="V30" s="20"/>
      <c r="X30" s="22"/>
    </row>
    <row r="31" spans="1:24">
      <c r="A31" s="13">
        <v>24</v>
      </c>
      <c r="B31" s="13">
        <v>611</v>
      </c>
      <c r="C31" s="14">
        <v>99654</v>
      </c>
      <c r="D31" s="15" t="s">
        <v>14</v>
      </c>
      <c r="E31" s="39" t="s">
        <v>41</v>
      </c>
      <c r="F31" s="16">
        <v>12</v>
      </c>
      <c r="G31" s="26">
        <v>1300</v>
      </c>
      <c r="H31" s="18">
        <f t="shared" si="0"/>
        <v>15600</v>
      </c>
      <c r="I31" s="19">
        <v>1000</v>
      </c>
      <c r="J31" s="20">
        <f t="shared" si="1"/>
        <v>12000</v>
      </c>
      <c r="K31" s="21">
        <v>800</v>
      </c>
      <c r="L31" s="20">
        <f t="shared" si="2"/>
        <v>9600</v>
      </c>
      <c r="M31" s="20">
        <v>0</v>
      </c>
      <c r="N31" s="20">
        <f t="shared" si="3"/>
        <v>0</v>
      </c>
      <c r="O31" s="20">
        <v>0</v>
      </c>
      <c r="P31" s="20">
        <f t="shared" si="4"/>
        <v>0</v>
      </c>
      <c r="Q31" s="20">
        <v>0</v>
      </c>
      <c r="R31" s="20">
        <f t="shared" si="5"/>
        <v>0</v>
      </c>
      <c r="S31" s="20">
        <v>0</v>
      </c>
      <c r="T31" s="20">
        <f t="shared" si="6"/>
        <v>0</v>
      </c>
      <c r="U31" s="20"/>
      <c r="V31" s="20"/>
      <c r="X31" s="22"/>
    </row>
    <row r="32" spans="1:24">
      <c r="A32" s="13">
        <v>25</v>
      </c>
      <c r="B32" s="13">
        <v>304</v>
      </c>
      <c r="C32" s="14" t="s">
        <v>51</v>
      </c>
      <c r="D32" s="42" t="s">
        <v>52</v>
      </c>
      <c r="E32" s="39" t="s">
        <v>11</v>
      </c>
      <c r="F32" s="16">
        <v>359</v>
      </c>
      <c r="G32" s="26">
        <v>105</v>
      </c>
      <c r="H32" s="18">
        <f t="shared" si="0"/>
        <v>37695</v>
      </c>
      <c r="I32" s="19">
        <v>125</v>
      </c>
      <c r="J32" s="20">
        <f t="shared" si="1"/>
        <v>44875</v>
      </c>
      <c r="K32" s="21">
        <v>95</v>
      </c>
      <c r="L32" s="20">
        <f t="shared" si="2"/>
        <v>34105</v>
      </c>
      <c r="M32" s="20">
        <v>0</v>
      </c>
      <c r="N32" s="20">
        <f t="shared" si="3"/>
        <v>0</v>
      </c>
      <c r="O32" s="20">
        <v>0</v>
      </c>
      <c r="P32" s="20">
        <f t="shared" si="4"/>
        <v>0</v>
      </c>
      <c r="Q32" s="20">
        <v>0</v>
      </c>
      <c r="R32" s="20">
        <f t="shared" si="5"/>
        <v>0</v>
      </c>
      <c r="S32" s="20">
        <v>0</v>
      </c>
      <c r="T32" s="20">
        <f t="shared" si="6"/>
        <v>0</v>
      </c>
      <c r="U32" s="20"/>
      <c r="V32" s="20"/>
      <c r="X32" s="22"/>
    </row>
    <row r="33" spans="1:24">
      <c r="A33" s="13">
        <v>26</v>
      </c>
      <c r="B33" s="13">
        <v>452</v>
      </c>
      <c r="C33" s="14" t="s">
        <v>53</v>
      </c>
      <c r="D33" s="42" t="s">
        <v>54</v>
      </c>
      <c r="E33" s="39" t="s">
        <v>12</v>
      </c>
      <c r="F33" s="16">
        <v>657</v>
      </c>
      <c r="G33" s="26">
        <v>145</v>
      </c>
      <c r="H33" s="18">
        <f t="shared" si="0"/>
        <v>95265</v>
      </c>
      <c r="I33" s="19">
        <v>125</v>
      </c>
      <c r="J33" s="20">
        <f t="shared" si="1"/>
        <v>82125</v>
      </c>
      <c r="K33" s="21">
        <v>100</v>
      </c>
      <c r="L33" s="20">
        <f t="shared" si="2"/>
        <v>65700</v>
      </c>
      <c r="M33" s="20">
        <v>0</v>
      </c>
      <c r="N33" s="20">
        <f t="shared" si="3"/>
        <v>0</v>
      </c>
      <c r="O33" s="20">
        <v>0</v>
      </c>
      <c r="P33" s="20">
        <f t="shared" si="4"/>
        <v>0</v>
      </c>
      <c r="Q33" s="20">
        <v>0</v>
      </c>
      <c r="R33" s="20">
        <f t="shared" si="5"/>
        <v>0</v>
      </c>
      <c r="S33" s="20">
        <v>0</v>
      </c>
      <c r="T33" s="20">
        <f t="shared" si="6"/>
        <v>0</v>
      </c>
      <c r="U33" s="20"/>
      <c r="V33" s="20"/>
      <c r="X33" s="22"/>
    </row>
    <row r="34" spans="1:24">
      <c r="A34" s="13">
        <v>27</v>
      </c>
      <c r="B34" s="13">
        <v>609</v>
      </c>
      <c r="C34" s="14" t="s">
        <v>55</v>
      </c>
      <c r="D34" s="42" t="s">
        <v>56</v>
      </c>
      <c r="E34" s="39" t="s">
        <v>20</v>
      </c>
      <c r="F34" s="16">
        <v>148</v>
      </c>
      <c r="G34" s="26">
        <v>40</v>
      </c>
      <c r="H34" s="18">
        <f t="shared" si="0"/>
        <v>5920</v>
      </c>
      <c r="I34" s="19">
        <v>45</v>
      </c>
      <c r="J34" s="20">
        <f t="shared" si="1"/>
        <v>6660</v>
      </c>
      <c r="K34" s="21">
        <v>12</v>
      </c>
      <c r="L34" s="20">
        <f t="shared" si="2"/>
        <v>1776</v>
      </c>
      <c r="M34" s="20">
        <v>0</v>
      </c>
      <c r="N34" s="20">
        <f t="shared" si="3"/>
        <v>0</v>
      </c>
      <c r="O34" s="20">
        <v>0</v>
      </c>
      <c r="P34" s="20">
        <f t="shared" si="4"/>
        <v>0</v>
      </c>
      <c r="Q34" s="20">
        <v>0</v>
      </c>
      <c r="R34" s="20">
        <f t="shared" si="5"/>
        <v>0</v>
      </c>
      <c r="S34" s="20">
        <v>0</v>
      </c>
      <c r="T34" s="20">
        <f t="shared" si="6"/>
        <v>0</v>
      </c>
      <c r="U34" s="20"/>
      <c r="V34" s="20"/>
      <c r="X34" s="22"/>
    </row>
    <row r="35" spans="1:24">
      <c r="A35" s="13">
        <v>28</v>
      </c>
      <c r="B35" s="13">
        <v>609</v>
      </c>
      <c r="C35" s="29" t="s">
        <v>57</v>
      </c>
      <c r="D35" s="15" t="s">
        <v>58</v>
      </c>
      <c r="E35" s="39" t="s">
        <v>20</v>
      </c>
      <c r="F35" s="16">
        <v>259</v>
      </c>
      <c r="G35" s="20">
        <v>50</v>
      </c>
      <c r="H35" s="18">
        <f t="shared" si="0"/>
        <v>12950</v>
      </c>
      <c r="I35" s="19">
        <v>50</v>
      </c>
      <c r="J35" s="20">
        <f t="shared" si="1"/>
        <v>12950</v>
      </c>
      <c r="K35" s="21">
        <v>35</v>
      </c>
      <c r="L35" s="20">
        <f t="shared" si="2"/>
        <v>9065</v>
      </c>
      <c r="M35" s="20">
        <v>0</v>
      </c>
      <c r="N35" s="20">
        <f t="shared" si="3"/>
        <v>0</v>
      </c>
      <c r="O35" s="20">
        <v>0</v>
      </c>
      <c r="P35" s="20">
        <f t="shared" si="4"/>
        <v>0</v>
      </c>
      <c r="Q35" s="20">
        <v>0</v>
      </c>
      <c r="R35" s="20">
        <f t="shared" si="5"/>
        <v>0</v>
      </c>
      <c r="S35" s="20">
        <v>0</v>
      </c>
      <c r="T35" s="20">
        <f t="shared" si="6"/>
        <v>0</v>
      </c>
      <c r="U35" s="20">
        <v>0</v>
      </c>
      <c r="V35" s="20">
        <f t="shared" ref="V35:V44" si="8">(F35*U35)</f>
        <v>0</v>
      </c>
      <c r="X35" s="22"/>
    </row>
    <row r="36" spans="1:24">
      <c r="A36" s="13">
        <v>29</v>
      </c>
      <c r="B36" s="13">
        <v>638</v>
      </c>
      <c r="C36" s="29">
        <v>10800</v>
      </c>
      <c r="D36" s="24" t="s">
        <v>59</v>
      </c>
      <c r="E36" s="39" t="s">
        <v>41</v>
      </c>
      <c r="F36" s="16">
        <v>1</v>
      </c>
      <c r="G36" s="20">
        <v>446.13</v>
      </c>
      <c r="H36" s="18">
        <f t="shared" si="0"/>
        <v>446.13</v>
      </c>
      <c r="I36" s="19">
        <v>100</v>
      </c>
      <c r="J36" s="20">
        <f t="shared" si="1"/>
        <v>100</v>
      </c>
      <c r="K36" s="21">
        <v>250</v>
      </c>
      <c r="L36" s="20">
        <f t="shared" si="2"/>
        <v>250</v>
      </c>
      <c r="M36" s="20">
        <v>0</v>
      </c>
      <c r="N36" s="20">
        <f t="shared" si="3"/>
        <v>0</v>
      </c>
      <c r="O36" s="20">
        <v>0</v>
      </c>
      <c r="P36" s="20">
        <f t="shared" si="4"/>
        <v>0</v>
      </c>
      <c r="Q36" s="20">
        <v>0</v>
      </c>
      <c r="R36" s="20">
        <f t="shared" si="5"/>
        <v>0</v>
      </c>
      <c r="S36" s="20">
        <v>0</v>
      </c>
      <c r="T36" s="20">
        <f t="shared" si="6"/>
        <v>0</v>
      </c>
      <c r="U36" s="20">
        <v>0</v>
      </c>
      <c r="V36" s="20">
        <f t="shared" si="8"/>
        <v>0</v>
      </c>
      <c r="X36" s="22"/>
    </row>
    <row r="37" spans="1:24">
      <c r="A37" s="13">
        <v>30</v>
      </c>
      <c r="B37" s="13">
        <v>611</v>
      </c>
      <c r="C37" s="29">
        <v>99654</v>
      </c>
      <c r="D37" s="24" t="s">
        <v>60</v>
      </c>
      <c r="E37" s="39" t="s">
        <v>41</v>
      </c>
      <c r="F37" s="16">
        <v>1</v>
      </c>
      <c r="G37" s="20">
        <v>1400</v>
      </c>
      <c r="H37" s="18">
        <f t="shared" si="0"/>
        <v>1400</v>
      </c>
      <c r="I37" s="19">
        <v>1500</v>
      </c>
      <c r="J37" s="20">
        <f t="shared" si="1"/>
        <v>1500</v>
      </c>
      <c r="K37" s="21">
        <v>1350</v>
      </c>
      <c r="L37" s="20">
        <f t="shared" si="2"/>
        <v>1350</v>
      </c>
      <c r="M37" s="20">
        <v>0</v>
      </c>
      <c r="N37" s="20">
        <f t="shared" si="3"/>
        <v>0</v>
      </c>
      <c r="O37" s="20">
        <v>0</v>
      </c>
      <c r="P37" s="20">
        <f t="shared" si="4"/>
        <v>0</v>
      </c>
      <c r="Q37" s="20">
        <v>0</v>
      </c>
      <c r="R37" s="20">
        <f t="shared" si="5"/>
        <v>0</v>
      </c>
      <c r="S37" s="20">
        <v>0</v>
      </c>
      <c r="T37" s="20">
        <f t="shared" si="6"/>
        <v>0</v>
      </c>
      <c r="U37" s="20">
        <v>0</v>
      </c>
      <c r="V37" s="20">
        <f t="shared" si="8"/>
        <v>0</v>
      </c>
      <c r="X37" s="22"/>
    </row>
    <row r="38" spans="1:24">
      <c r="A38" s="13">
        <v>31</v>
      </c>
      <c r="B38" s="13">
        <v>630</v>
      </c>
      <c r="C38" s="29" t="s">
        <v>61</v>
      </c>
      <c r="D38" s="15" t="s">
        <v>62</v>
      </c>
      <c r="E38" s="39" t="s">
        <v>20</v>
      </c>
      <c r="F38" s="16">
        <v>210</v>
      </c>
      <c r="G38" s="20">
        <v>22</v>
      </c>
      <c r="H38" s="18">
        <f t="shared" si="0"/>
        <v>4620</v>
      </c>
      <c r="I38" s="19">
        <v>10.25</v>
      </c>
      <c r="J38" s="20">
        <f t="shared" si="1"/>
        <v>2152.5</v>
      </c>
      <c r="K38" s="21">
        <v>13</v>
      </c>
      <c r="L38" s="20">
        <f t="shared" si="2"/>
        <v>2730</v>
      </c>
      <c r="M38" s="20">
        <v>0</v>
      </c>
      <c r="N38" s="20">
        <f t="shared" si="3"/>
        <v>0</v>
      </c>
      <c r="O38" s="20">
        <v>0</v>
      </c>
      <c r="P38" s="20">
        <f t="shared" si="4"/>
        <v>0</v>
      </c>
      <c r="Q38" s="20">
        <v>0</v>
      </c>
      <c r="R38" s="20">
        <f t="shared" si="5"/>
        <v>0</v>
      </c>
      <c r="S38" s="20">
        <v>0</v>
      </c>
      <c r="T38" s="20">
        <f t="shared" si="6"/>
        <v>0</v>
      </c>
      <c r="U38" s="20">
        <v>0</v>
      </c>
      <c r="V38" s="20">
        <f t="shared" si="8"/>
        <v>0</v>
      </c>
      <c r="X38" s="22"/>
    </row>
    <row r="39" spans="1:24">
      <c r="A39" s="13">
        <v>32</v>
      </c>
      <c r="B39" s="13">
        <v>630</v>
      </c>
      <c r="C39" s="29">
        <v>80100</v>
      </c>
      <c r="D39" s="15" t="s">
        <v>63</v>
      </c>
      <c r="E39" s="41" t="s">
        <v>26</v>
      </c>
      <c r="F39" s="26">
        <v>7.5</v>
      </c>
      <c r="G39" s="20">
        <v>39</v>
      </c>
      <c r="H39" s="18">
        <f t="shared" si="0"/>
        <v>292.5</v>
      </c>
      <c r="I39" s="19">
        <v>35</v>
      </c>
      <c r="J39" s="20">
        <f t="shared" si="1"/>
        <v>262.5</v>
      </c>
      <c r="K39" s="21">
        <v>41</v>
      </c>
      <c r="L39" s="20">
        <f t="shared" si="2"/>
        <v>307.5</v>
      </c>
      <c r="M39" s="20">
        <v>0</v>
      </c>
      <c r="N39" s="20">
        <f t="shared" si="3"/>
        <v>0</v>
      </c>
      <c r="O39" s="20">
        <v>0</v>
      </c>
      <c r="P39" s="20">
        <f t="shared" si="4"/>
        <v>0</v>
      </c>
      <c r="Q39" s="20">
        <v>0</v>
      </c>
      <c r="R39" s="20">
        <f t="shared" si="5"/>
        <v>0</v>
      </c>
      <c r="S39" s="20">
        <v>0</v>
      </c>
      <c r="T39" s="20">
        <f t="shared" si="6"/>
        <v>0</v>
      </c>
      <c r="U39" s="20">
        <v>0</v>
      </c>
      <c r="V39" s="20">
        <f t="shared" si="8"/>
        <v>0</v>
      </c>
      <c r="X39" s="22"/>
    </row>
    <row r="40" spans="1:24">
      <c r="A40" s="13">
        <v>33</v>
      </c>
      <c r="B40" s="13">
        <v>630</v>
      </c>
      <c r="C40" s="29">
        <v>85100</v>
      </c>
      <c r="D40" s="15" t="s">
        <v>64</v>
      </c>
      <c r="E40" s="39" t="s">
        <v>41</v>
      </c>
      <c r="F40" s="16">
        <v>16</v>
      </c>
      <c r="G40" s="20">
        <v>100</v>
      </c>
      <c r="H40" s="18">
        <f t="shared" si="0"/>
        <v>1600</v>
      </c>
      <c r="I40" s="19">
        <v>65</v>
      </c>
      <c r="J40" s="20">
        <f t="shared" si="1"/>
        <v>1040</v>
      </c>
      <c r="K40" s="21">
        <v>75</v>
      </c>
      <c r="L40" s="20">
        <f t="shared" si="2"/>
        <v>1200</v>
      </c>
      <c r="M40" s="20">
        <v>0</v>
      </c>
      <c r="N40" s="20">
        <f t="shared" si="3"/>
        <v>0</v>
      </c>
      <c r="O40" s="20">
        <v>0</v>
      </c>
      <c r="P40" s="20">
        <f t="shared" si="4"/>
        <v>0</v>
      </c>
      <c r="Q40" s="20">
        <v>0</v>
      </c>
      <c r="R40" s="20">
        <f t="shared" si="5"/>
        <v>0</v>
      </c>
      <c r="S40" s="20">
        <v>0</v>
      </c>
      <c r="T40" s="20">
        <f t="shared" si="6"/>
        <v>0</v>
      </c>
      <c r="U40" s="20">
        <v>0</v>
      </c>
      <c r="V40" s="20">
        <f t="shared" si="8"/>
        <v>0</v>
      </c>
      <c r="X40" s="22"/>
    </row>
    <row r="41" spans="1:24">
      <c r="A41" s="13">
        <v>34</v>
      </c>
      <c r="B41" s="13">
        <v>630</v>
      </c>
      <c r="C41" s="29">
        <v>86002</v>
      </c>
      <c r="D41" s="15" t="s">
        <v>65</v>
      </c>
      <c r="E41" s="39" t="s">
        <v>41</v>
      </c>
      <c r="F41" s="16">
        <v>16</v>
      </c>
      <c r="G41" s="20">
        <v>50</v>
      </c>
      <c r="H41" s="18">
        <f t="shared" si="0"/>
        <v>800</v>
      </c>
      <c r="I41" s="19">
        <v>20</v>
      </c>
      <c r="J41" s="20">
        <f t="shared" si="1"/>
        <v>320</v>
      </c>
      <c r="K41" s="21">
        <v>39.5</v>
      </c>
      <c r="L41" s="20">
        <f t="shared" si="2"/>
        <v>632</v>
      </c>
      <c r="M41" s="20">
        <v>0</v>
      </c>
      <c r="N41" s="20">
        <f t="shared" si="3"/>
        <v>0</v>
      </c>
      <c r="O41" s="20">
        <v>0</v>
      </c>
      <c r="P41" s="20">
        <f t="shared" si="4"/>
        <v>0</v>
      </c>
      <c r="Q41" s="20">
        <v>0</v>
      </c>
      <c r="R41" s="20">
        <f t="shared" si="5"/>
        <v>0</v>
      </c>
      <c r="S41" s="20">
        <v>0</v>
      </c>
      <c r="T41" s="20">
        <f t="shared" si="6"/>
        <v>0</v>
      </c>
      <c r="U41" s="20">
        <v>0</v>
      </c>
      <c r="V41" s="20">
        <f t="shared" si="8"/>
        <v>0</v>
      </c>
      <c r="X41" s="22"/>
    </row>
    <row r="42" spans="1:24">
      <c r="A42" s="13">
        <v>35</v>
      </c>
      <c r="B42" s="13">
        <v>103</v>
      </c>
      <c r="C42" s="29" t="s">
        <v>66</v>
      </c>
      <c r="D42" s="15" t="s">
        <v>67</v>
      </c>
      <c r="E42" s="39" t="s">
        <v>17</v>
      </c>
      <c r="F42" s="16">
        <v>1</v>
      </c>
      <c r="G42" s="20">
        <v>6700</v>
      </c>
      <c r="H42" s="18">
        <f t="shared" si="0"/>
        <v>6700</v>
      </c>
      <c r="I42" s="19">
        <v>5000</v>
      </c>
      <c r="J42" s="20">
        <f t="shared" si="1"/>
        <v>5000</v>
      </c>
      <c r="K42" s="21">
        <v>6500</v>
      </c>
      <c r="L42" s="20">
        <f t="shared" si="2"/>
        <v>6500</v>
      </c>
      <c r="M42" s="20">
        <v>0</v>
      </c>
      <c r="N42" s="20">
        <f t="shared" si="3"/>
        <v>0</v>
      </c>
      <c r="O42" s="20">
        <v>0</v>
      </c>
      <c r="P42" s="20">
        <f t="shared" si="4"/>
        <v>0</v>
      </c>
      <c r="Q42" s="20">
        <v>0</v>
      </c>
      <c r="R42" s="20">
        <f t="shared" si="5"/>
        <v>0</v>
      </c>
      <c r="S42" s="20">
        <v>0</v>
      </c>
      <c r="T42" s="20">
        <f t="shared" si="6"/>
        <v>0</v>
      </c>
      <c r="U42" s="20">
        <v>0</v>
      </c>
      <c r="V42" s="20">
        <f t="shared" si="8"/>
        <v>0</v>
      </c>
      <c r="X42" s="22"/>
    </row>
    <row r="43" spans="1:24">
      <c r="A43" s="13">
        <v>36</v>
      </c>
      <c r="B43" s="13">
        <v>614</v>
      </c>
      <c r="C43" s="29">
        <v>11000</v>
      </c>
      <c r="D43" s="30" t="s">
        <v>68</v>
      </c>
      <c r="E43" s="39" t="s">
        <v>17</v>
      </c>
      <c r="F43" s="16">
        <v>1</v>
      </c>
      <c r="G43" s="20">
        <v>16000</v>
      </c>
      <c r="H43" s="18">
        <f t="shared" si="0"/>
        <v>16000</v>
      </c>
      <c r="I43" s="19">
        <v>35000</v>
      </c>
      <c r="J43" s="20">
        <f t="shared" si="1"/>
        <v>35000</v>
      </c>
      <c r="K43" s="21">
        <v>25000</v>
      </c>
      <c r="L43" s="20">
        <f t="shared" si="2"/>
        <v>25000</v>
      </c>
      <c r="M43" s="20">
        <v>0</v>
      </c>
      <c r="N43" s="20">
        <f t="shared" si="3"/>
        <v>0</v>
      </c>
      <c r="O43" s="20">
        <v>0</v>
      </c>
      <c r="P43" s="20">
        <f t="shared" si="4"/>
        <v>0</v>
      </c>
      <c r="Q43" s="20">
        <v>0</v>
      </c>
      <c r="R43" s="20">
        <f t="shared" si="5"/>
        <v>0</v>
      </c>
      <c r="S43" s="20">
        <v>0</v>
      </c>
      <c r="T43" s="20">
        <f t="shared" si="6"/>
        <v>0</v>
      </c>
      <c r="U43" s="20">
        <v>0</v>
      </c>
      <c r="V43" s="20">
        <f t="shared" si="8"/>
        <v>0</v>
      </c>
      <c r="X43" s="22"/>
    </row>
    <row r="44" spans="1:24">
      <c r="A44" s="13">
        <v>37</v>
      </c>
      <c r="B44" s="13">
        <v>623</v>
      </c>
      <c r="C44" s="29">
        <v>10001</v>
      </c>
      <c r="D44" s="15" t="s">
        <v>69</v>
      </c>
      <c r="E44" s="39" t="s">
        <v>17</v>
      </c>
      <c r="F44" s="16">
        <v>1</v>
      </c>
      <c r="G44" s="20">
        <v>9000</v>
      </c>
      <c r="H44" s="18">
        <f t="shared" si="0"/>
        <v>9000</v>
      </c>
      <c r="I44" s="19">
        <v>17000</v>
      </c>
      <c r="J44" s="20">
        <f t="shared" si="1"/>
        <v>17000</v>
      </c>
      <c r="K44" s="21">
        <v>15000</v>
      </c>
      <c r="L44" s="20">
        <f t="shared" si="2"/>
        <v>15000</v>
      </c>
      <c r="M44" s="20">
        <v>0</v>
      </c>
      <c r="N44" s="20">
        <f t="shared" si="3"/>
        <v>0</v>
      </c>
      <c r="O44" s="20">
        <v>0</v>
      </c>
      <c r="P44" s="20">
        <f t="shared" si="4"/>
        <v>0</v>
      </c>
      <c r="Q44" s="20">
        <v>0</v>
      </c>
      <c r="R44" s="20">
        <f t="shared" si="5"/>
        <v>0</v>
      </c>
      <c r="S44" s="20">
        <v>0</v>
      </c>
      <c r="T44" s="20">
        <f t="shared" si="6"/>
        <v>0</v>
      </c>
      <c r="U44" s="20">
        <v>0</v>
      </c>
      <c r="V44" s="20">
        <f t="shared" si="8"/>
        <v>0</v>
      </c>
      <c r="X44" s="22"/>
    </row>
    <row r="45" spans="1:24">
      <c r="A45" s="13">
        <v>38</v>
      </c>
      <c r="B45" s="13">
        <v>624</v>
      </c>
      <c r="C45" s="29">
        <v>10000</v>
      </c>
      <c r="D45" s="15" t="s">
        <v>13</v>
      </c>
      <c r="E45" s="39" t="s">
        <v>17</v>
      </c>
      <c r="F45" s="16">
        <v>1</v>
      </c>
      <c r="G45" s="20">
        <v>30000</v>
      </c>
      <c r="H45" s="18">
        <f t="shared" si="0"/>
        <v>30000</v>
      </c>
      <c r="I45" s="19">
        <v>33988.5</v>
      </c>
      <c r="J45" s="20">
        <f t="shared" si="1"/>
        <v>33988.5</v>
      </c>
      <c r="K45" s="21">
        <v>11000</v>
      </c>
      <c r="L45" s="20">
        <f t="shared" si="2"/>
        <v>11000</v>
      </c>
      <c r="M45" s="20">
        <v>0</v>
      </c>
      <c r="N45" s="20">
        <f t="shared" si="3"/>
        <v>0</v>
      </c>
      <c r="O45" s="20">
        <v>0</v>
      </c>
      <c r="P45" s="20">
        <f t="shared" si="4"/>
        <v>0</v>
      </c>
      <c r="Q45" s="20">
        <v>0</v>
      </c>
      <c r="R45" s="20">
        <f t="shared" si="5"/>
        <v>0</v>
      </c>
      <c r="S45" s="20">
        <v>0</v>
      </c>
      <c r="T45" s="20">
        <f t="shared" si="6"/>
        <v>0</v>
      </c>
      <c r="U45" s="20"/>
      <c r="V45" s="20"/>
      <c r="X45" s="22"/>
    </row>
    <row r="46" spans="1:24">
      <c r="A46" s="15"/>
      <c r="B46" s="15"/>
      <c r="C46" s="15"/>
      <c r="D46" s="27" t="s">
        <v>15</v>
      </c>
      <c r="E46" s="15"/>
      <c r="F46" s="31"/>
      <c r="G46" s="15"/>
      <c r="H46" s="28">
        <f>SUM(H8:H45)</f>
        <v>675808.13</v>
      </c>
      <c r="I46" s="15"/>
      <c r="J46" s="28">
        <f>SUM(J8:J45)</f>
        <v>615525.25</v>
      </c>
      <c r="K46" s="32"/>
      <c r="L46" s="28">
        <f>SUM(L8:L45)</f>
        <v>627625</v>
      </c>
      <c r="M46" s="32"/>
      <c r="N46" s="28">
        <f>SUM(N8:N45)</f>
        <v>0</v>
      </c>
      <c r="O46" s="32"/>
      <c r="P46" s="28">
        <f>SUM(P8:P45)</f>
        <v>0</v>
      </c>
      <c r="Q46" s="32"/>
      <c r="R46" s="28">
        <f>SUM(R8:R45)</f>
        <v>0</v>
      </c>
      <c r="S46" s="32"/>
      <c r="T46" s="28">
        <f>SUM(T8:T45)</f>
        <v>0</v>
      </c>
      <c r="U46" s="32"/>
      <c r="V46" s="28"/>
    </row>
    <row r="47" spans="1:24">
      <c r="A47" s="33"/>
      <c r="B47" s="33"/>
      <c r="C47" s="33"/>
      <c r="D47" s="33"/>
      <c r="E47" s="33"/>
      <c r="F47" s="34"/>
      <c r="G47" s="33"/>
      <c r="H47" s="35"/>
      <c r="I47" s="33"/>
      <c r="J47" s="35">
        <f>((J46-H46)/H46)*100</f>
        <v>-8.9201176079370352</v>
      </c>
      <c r="K47" s="36"/>
      <c r="L47" s="35">
        <f>((L46-H46)/H46)*100</f>
        <v>-7.1297055867025465</v>
      </c>
      <c r="M47" s="37"/>
      <c r="N47" s="35">
        <f>((N46-H46)/H46)*100</f>
        <v>-100</v>
      </c>
      <c r="O47" s="37"/>
      <c r="P47" s="35">
        <f>((P46-H46)/H46)*100</f>
        <v>-100</v>
      </c>
      <c r="Q47" s="37"/>
      <c r="R47" s="35">
        <f>((R46-H46)/H46)*100</f>
        <v>-100</v>
      </c>
      <c r="S47" s="37"/>
      <c r="T47" s="35">
        <f>((T46-H46)/H46)*100</f>
        <v>-100</v>
      </c>
      <c r="U47" s="32"/>
      <c r="V47" s="28"/>
    </row>
    <row r="48" spans="1:24">
      <c r="A48" s="13"/>
      <c r="B48" s="15"/>
      <c r="C48" s="15"/>
      <c r="D48" s="15"/>
      <c r="E48" s="15"/>
      <c r="F48" s="31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</row>
    <row r="49" spans="1:22">
      <c r="A49" s="38"/>
      <c r="B49" s="33"/>
      <c r="C49" s="33"/>
      <c r="D49" s="33"/>
      <c r="E49" s="33"/>
      <c r="F49" s="34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</row>
    <row r="59" spans="1:22">
      <c r="H59" s="22">
        <f>(H32-J32)</f>
        <v>-7180</v>
      </c>
    </row>
    <row r="60" spans="1:22">
      <c r="H60" s="22">
        <v>114084.62499999977</v>
      </c>
    </row>
    <row r="61" spans="1:22">
      <c r="H61" s="22">
        <f>SUM(H59:H60)</f>
        <v>106904.62499999977</v>
      </c>
    </row>
  </sheetData>
  <mergeCells count="8">
    <mergeCell ref="S4:T4"/>
    <mergeCell ref="U4:V4"/>
    <mergeCell ref="G4:H4"/>
    <mergeCell ref="I4:J4"/>
    <mergeCell ref="K4:L4"/>
    <mergeCell ref="M4:N4"/>
    <mergeCell ref="O4:P4"/>
    <mergeCell ref="Q4:R4"/>
  </mergeCells>
  <pageMargins left="0.5" right="0.25" top="0.5" bottom="0.25" header="0" footer="0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</vt:lpstr>
      <vt:lpstr>'Bid form'!Print_Area</vt:lpstr>
      <vt:lpstr>'Bid form'!Print_Titles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Ross</dc:creator>
  <cp:lastModifiedBy>Sam Ross</cp:lastModifiedBy>
  <cp:lastPrinted>2026-06-26T18:56:07Z</cp:lastPrinted>
  <dcterms:created xsi:type="dcterms:W3CDTF">2026-06-25T20:29:46Z</dcterms:created>
  <dcterms:modified xsi:type="dcterms:W3CDTF">2026-06-26T20:31:50Z</dcterms:modified>
</cp:coreProperties>
</file>